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7\INFORME TRIMESTRAL MARZO 2017\DIGITAL\"/>
    </mc:Choice>
  </mc:AlternateContent>
  <bookViews>
    <workbookView xWindow="0" yWindow="0" windowWidth="24000" windowHeight="9735"/>
  </bookViews>
  <sheets>
    <sheet name="EAA" sheetId="1" r:id="rId1"/>
  </sheets>
  <definedNames>
    <definedName name="_xlnm._FilterDatabase" localSheetId="0" hidden="1">EAA!$A$2:$G$100</definedName>
  </definedNames>
  <calcPr calcId="152511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2" i="1"/>
  <c r="G80" i="1"/>
  <c r="G77" i="1"/>
  <c r="G75" i="1"/>
  <c r="G74" i="1"/>
  <c r="G71" i="1"/>
  <c r="G70" i="1"/>
  <c r="G68" i="1"/>
  <c r="G66" i="1"/>
  <c r="G62" i="1"/>
  <c r="G61" i="1"/>
  <c r="G60" i="1"/>
  <c r="G57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4" i="1"/>
  <c r="G12" i="1"/>
  <c r="G11" i="1"/>
  <c r="G10" i="1"/>
  <c r="G9" i="1"/>
  <c r="G7" i="1"/>
  <c r="G6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G83" i="1" s="1"/>
  <c r="F82" i="1"/>
  <c r="F81" i="1"/>
  <c r="G81" i="1" s="1"/>
  <c r="F80" i="1"/>
  <c r="F79" i="1"/>
  <c r="G79" i="1" s="1"/>
  <c r="F77" i="1"/>
  <c r="F76" i="1"/>
  <c r="G76" i="1" s="1"/>
  <c r="F75" i="1"/>
  <c r="F74" i="1"/>
  <c r="F73" i="1"/>
  <c r="G73" i="1" s="1"/>
  <c r="F71" i="1"/>
  <c r="F70" i="1"/>
  <c r="F69" i="1"/>
  <c r="G69" i="1" s="1"/>
  <c r="F68" i="1"/>
  <c r="F67" i="1"/>
  <c r="G67" i="1" s="1"/>
  <c r="F66" i="1"/>
  <c r="F65" i="1"/>
  <c r="G65" i="1" s="1"/>
  <c r="F64" i="1"/>
  <c r="G64" i="1" s="1"/>
  <c r="F62" i="1"/>
  <c r="F61" i="1"/>
  <c r="F60" i="1"/>
  <c r="F59" i="1"/>
  <c r="G59" i="1" s="1"/>
  <c r="F58" i="1"/>
  <c r="G58" i="1" s="1"/>
  <c r="F57" i="1"/>
  <c r="F56" i="1"/>
  <c r="G56" i="1" s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G34" i="1" s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G20" i="1" s="1"/>
  <c r="F19" i="1"/>
  <c r="F18" i="1"/>
  <c r="G18" i="1" s="1"/>
  <c r="F17" i="1"/>
  <c r="G17" i="1" s="1"/>
  <c r="F16" i="1"/>
  <c r="G16" i="1" s="1"/>
  <c r="F15" i="1"/>
  <c r="G15" i="1" s="1"/>
  <c r="F14" i="1"/>
  <c r="F12" i="1"/>
  <c r="F11" i="1"/>
  <c r="F10" i="1"/>
  <c r="F9" i="1"/>
  <c r="F8" i="1"/>
  <c r="G8" i="1" s="1"/>
  <c r="F7" i="1"/>
  <c r="F6" i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C91" i="1"/>
  <c r="C84" i="1"/>
  <c r="C78" i="1"/>
  <c r="C72" i="1"/>
  <c r="F72" i="1" s="1"/>
  <c r="G72" i="1" s="1"/>
  <c r="C63" i="1"/>
  <c r="C55" i="1"/>
  <c r="C49" i="1"/>
  <c r="C44" i="1"/>
  <c r="C38" i="1"/>
  <c r="C35" i="1"/>
  <c r="C33" i="1"/>
  <c r="C27" i="1"/>
  <c r="C21" i="1"/>
  <c r="C13" i="1"/>
  <c r="C5" i="1"/>
  <c r="F78" i="1" l="1"/>
  <c r="G78" i="1" s="1"/>
  <c r="F63" i="1"/>
  <c r="G63" i="1" s="1"/>
  <c r="C43" i="1"/>
  <c r="E43" i="1"/>
  <c r="D43" i="1"/>
  <c r="F55" i="1"/>
  <c r="G55" i="1" s="1"/>
  <c r="F33" i="1"/>
  <c r="G33" i="1" s="1"/>
  <c r="E4" i="1"/>
  <c r="F13" i="1"/>
  <c r="G13" i="1" s="1"/>
  <c r="D4" i="1"/>
  <c r="F5" i="1"/>
  <c r="G5" i="1" s="1"/>
  <c r="C4" i="1"/>
  <c r="F43" i="1" l="1"/>
  <c r="G43" i="1" s="1"/>
  <c r="E3" i="1"/>
  <c r="D3" i="1"/>
  <c r="F4" i="1"/>
  <c r="G4" i="1" s="1"/>
  <c r="C3" i="1"/>
  <c r="F3" i="1" l="1"/>
  <c r="G3" i="1" s="1"/>
</calcChain>
</file>

<file path=xl/sharedStrings.xml><?xml version="1.0" encoding="utf-8"?>
<sst xmlns="http://schemas.openxmlformats.org/spreadsheetml/2006/main" count="111" uniqueCount="110">
  <si>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</si>
  <si>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</si>
  <si>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</si>
  <si>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</si>
  <si>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</si>
  <si>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</si>
  <si>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</si>
  <si>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</si>
  <si>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</si>
  <si>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</si>
  <si>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</si>
  <si>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</si>
  <si>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</si>
  <si>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</si>
  <si>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</si>
  <si>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</si>
  <si>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</si>
  <si>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</si>
  <si>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</si>
  <si>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</si>
  <si>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</si>
  <si>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</si>
  <si>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</si>
  <si>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</si>
  <si>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</si>
  <si>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</si>
  <si>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</si>
  <si>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</si>
  <si>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</si>
  <si>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</si>
  <si>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</si>
  <si>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</si>
  <si>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</si>
  <si>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</si>
  <si>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</si>
  <si>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</si>
  <si>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</si>
  <si>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</si>
  <si>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</si>
  <si>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</si>
  <si>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</si>
  <si>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</si>
  <si>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</si>
  <si>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</si>
  <si>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</si>
  <si>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</si>
  <si>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</si>
  <si>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</si>
  <si>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</si>
  <si>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</si>
  <si>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</si>
  <si>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</si>
  <si>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</si>
  <si>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</si>
  <si>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</si>
  <si>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</si>
  <si>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</si>
  <si>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</si>
  <si>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</si>
  <si>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</si>
  <si>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</si>
  <si>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</si>
  <si>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</si>
  <si>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</si>
  <si>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</si>
  <si>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</si>
  <si>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</si>
  <si>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</si>
  <si>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</si>
  <si>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</si>
  <si>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</si>
  <si>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</si>
  <si>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</si>
  <si>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</si>
  <si>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</si>
  <si>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</si>
  <si>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</si>
  <si>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</si>
  <si>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</si>
  <si>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</si>
  <si>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</si>
  <si>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</si>
  <si>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</si>
  <si>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</si>
  <si>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</si>
  <si>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</si>
  <si>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</si>
  <si>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</si>
  <si>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</si>
  <si>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</si>
  <si>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</si>
  <si>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</si>
  <si>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</si>
  <si>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</si>
  <si>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</si>
  <si>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</si>
  <si>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</si>
  <si>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</si>
  <si>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</si>
  <si>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</si>
  <si>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</si>
  <si>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</si>
  <si>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</si>
  <si>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CARGOS DEL PERIODO (B)</t>
  </si>
  <si>
    <t xml:space="preserve">ABONOS DEL PERIODO (C) </t>
  </si>
  <si>
    <t>SALDO FINAL
(D) = (A)+(B)-(C)</t>
  </si>
  <si>
    <t>VARIACIÓN DEL PERIODO
(E) = (D)-(A)</t>
  </si>
  <si>
    <t>JUNTA DE AGUA POTABLE Y ALCANTARILLADO DE COMONFORT, GTO.                                                                                                                                                                                                                                                           ESTADO ANALÍTICO DEL ACTIVO
DEL 1 DE ENERO AL AL 31 DE MARZO DEL 2017</t>
  </si>
  <si>
    <t>Director General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</si>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</sst>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0" borderId="1" xfId="8" applyFont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0" fontId="4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4" fillId="0" borderId="5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wrapText="1"/>
      <protection locked="0"/>
    </xf>
    <xf numFmtId="4" fontId="3" fillId="0" borderId="5" xfId="8" applyNumberFormat="1" applyFont="1" applyFill="1" applyBorder="1" applyAlignment="1" applyProtection="1">
      <alignment wrapText="1"/>
      <protection locked="0"/>
    </xf>
    <xf numFmtId="0" fontId="4" fillId="0" borderId="6" xfId="8" applyFont="1" applyBorder="1" applyAlignment="1">
      <alignment horizontal="center" vertical="top"/>
    </xf>
    <xf numFmtId="4" fontId="4" fillId="0" borderId="7" xfId="8" applyNumberFormat="1" applyFont="1" applyFill="1" applyBorder="1" applyAlignment="1" applyProtection="1">
      <alignment vertical="top" wrapText="1"/>
      <protection locked="0"/>
    </xf>
    <xf numFmtId="4" fontId="4" fillId="0" borderId="8" xfId="8" applyNumberFormat="1" applyFont="1" applyFill="1" applyBorder="1" applyAlignment="1" applyProtection="1">
      <alignment vertical="top" wrapText="1"/>
      <protection locked="0"/>
    </xf>
    <xf numFmtId="0" fontId="6" fillId="2" borderId="9" xfId="8" applyFont="1" applyFill="1" applyBorder="1" applyAlignment="1">
      <alignment horizontal="center" vertical="center" wrapText="1"/>
    </xf>
    <xf numFmtId="4" fontId="6" fillId="2" borderId="9" xfId="8" applyNumberFormat="1" applyFont="1" applyFill="1" applyBorder="1" applyAlignment="1">
      <alignment horizontal="center" vertical="center" wrapText="1"/>
    </xf>
    <xf numFmtId="0" fontId="6" fillId="2" borderId="13" xfId="8" applyFont="1" applyFill="1" applyBorder="1" applyAlignment="1">
      <alignment horizontal="center" vertical="center"/>
    </xf>
    <xf numFmtId="0" fontId="4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>
      <alignment horizontal="center" vertical="top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43"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34"/>
    <cellStyle name="Millares 2 5" xfId="25"/>
    <cellStyle name="Millares 2 6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 3" xfId="33"/>
    <cellStyle name="Normal 6 2 4" xfId="24"/>
    <cellStyle name="Normal 6 3" xfId="41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activeCell="C67" sqref="C67:D67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6" t="s">
        <v>107</v>
      </c>
      <c r="B1" s="37"/>
      <c r="C1" s="37"/>
      <c r="D1" s="37"/>
      <c r="E1" s="37"/>
      <c r="F1" s="37"/>
      <c r="G1" s="38"/>
    </row>
    <row r="2" spans="1:7" ht="32.1" customHeight="1" x14ac:dyDescent="0.2">
      <c r="A2" s="21" t="s">
        <v>0</v>
      </c>
      <c r="B2" s="19" t="s">
        <v>1</v>
      </c>
      <c r="C2" s="20" t="s">
        <v>2</v>
      </c>
      <c r="D2" s="20" t="s">
        <v>103</v>
      </c>
      <c r="E2" s="20" t="s">
        <v>104</v>
      </c>
      <c r="F2" s="20" t="s">
        <v>105</v>
      </c>
      <c r="G2" s="20" t="s">
        <v>106</v>
      </c>
    </row>
    <row r="3" spans="1:7" x14ac:dyDescent="0.2">
      <c r="A3" s="1">
        <v>1000</v>
      </c>
      <c r="B3" s="2" t="s">
        <v>3</v>
      </c>
      <c r="C3" s="3">
        <f>SUM(C4+C43)</f>
        <v>14148999.35</v>
      </c>
      <c r="D3" s="3">
        <f>SUM(D4+D43)</f>
        <v>31600143.950000003</v>
      </c>
      <c r="E3" s="3">
        <f>SUM(E4+E43)</f>
        <v>24938278.630000003</v>
      </c>
      <c r="F3" s="3">
        <f>C3+D3-E3</f>
        <v>20810864.670000002</v>
      </c>
      <c r="G3" s="4">
        <f>F3-C3</f>
        <v>6661865.3200000022</v>
      </c>
    </row>
    <row r="4" spans="1:7" x14ac:dyDescent="0.2">
      <c r="A4" s="5">
        <v>1100</v>
      </c>
      <c r="B4" s="6" t="s">
        <v>4</v>
      </c>
      <c r="C4" s="7">
        <f>SUM(C5+C13+C21+C27+C33+C35+C38)</f>
        <v>7828379.8099999996</v>
      </c>
      <c r="D4" s="7">
        <f>SUM(D5+D13+D21+D27+D33+D35+D38)</f>
        <v>31266451.340000004</v>
      </c>
      <c r="E4" s="7">
        <f>SUM(E5+E13+E21+E27+E33+E35+E38)</f>
        <v>24938278.630000003</v>
      </c>
      <c r="F4" s="7">
        <f t="shared" ref="F4:F67" si="0">C4+D4-E4</f>
        <v>14156552.520000003</v>
      </c>
      <c r="G4" s="8">
        <f t="shared" ref="G4:G67" si="1">F4-C4</f>
        <v>6328172.7100000037</v>
      </c>
    </row>
    <row r="5" spans="1:7" x14ac:dyDescent="0.2">
      <c r="A5" s="5">
        <v>1110</v>
      </c>
      <c r="B5" s="6" t="s">
        <v>5</v>
      </c>
      <c r="C5" s="7">
        <f>SUM(C6:C12)</f>
        <v>356367.63</v>
      </c>
      <c r="D5" s="7">
        <f>SUM(D6:D12)</f>
        <v>18113925</v>
      </c>
      <c r="E5" s="7">
        <f>SUM(E6:E12)</f>
        <v>11939581.300000001</v>
      </c>
      <c r="F5" s="7">
        <f t="shared" si="0"/>
        <v>6530711.3299999982</v>
      </c>
      <c r="G5" s="8">
        <f t="shared" si="1"/>
        <v>6174343.6999999983</v>
      </c>
    </row>
    <row r="6" spans="1:7" x14ac:dyDescent="0.2">
      <c r="A6" s="9">
        <v>1111</v>
      </c>
      <c r="B6" s="22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2" t="s">
        <v>7</v>
      </c>
      <c r="C7" s="10">
        <v>0</v>
      </c>
      <c r="D7" s="10">
        <v>0</v>
      </c>
      <c r="E7" s="10">
        <v>0</v>
      </c>
      <c r="F7" s="10">
        <f t="shared" si="0"/>
        <v>0</v>
      </c>
      <c r="G7" s="11">
        <f t="shared" si="1"/>
        <v>0</v>
      </c>
    </row>
    <row r="8" spans="1:7" x14ac:dyDescent="0.2">
      <c r="A8" s="9">
        <v>1113</v>
      </c>
      <c r="B8" s="22" t="s">
        <v>8</v>
      </c>
      <c r="C8" s="10">
        <v>356367.63</v>
      </c>
      <c r="D8" s="10">
        <v>18113925</v>
      </c>
      <c r="E8" s="10">
        <v>11939581.300000001</v>
      </c>
      <c r="F8" s="10">
        <f t="shared" si="0"/>
        <v>6530711.3299999982</v>
      </c>
      <c r="G8" s="11">
        <f t="shared" si="1"/>
        <v>6174343.6999999983</v>
      </c>
    </row>
    <row r="9" spans="1:7" x14ac:dyDescent="0.2">
      <c r="A9" s="9">
        <v>1114</v>
      </c>
      <c r="B9" s="22" t="s">
        <v>9</v>
      </c>
      <c r="C9" s="10">
        <v>0</v>
      </c>
      <c r="D9" s="10">
        <v>0</v>
      </c>
      <c r="E9" s="10">
        <v>0</v>
      </c>
      <c r="F9" s="10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2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2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2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3" t="s">
        <v>12</v>
      </c>
      <c r="C13" s="7">
        <f>SUM(C14:C20)</f>
        <v>7283321.3300000001</v>
      </c>
      <c r="D13" s="7">
        <f>SUM(D14:D20)</f>
        <v>13150920.520000001</v>
      </c>
      <c r="E13" s="7">
        <f>SUM(E14:E20)</f>
        <v>12994922.08</v>
      </c>
      <c r="F13" s="7">
        <f t="shared" si="0"/>
        <v>7439319.7700000014</v>
      </c>
      <c r="G13" s="8">
        <f t="shared" si="1"/>
        <v>155998.44000000134</v>
      </c>
    </row>
    <row r="14" spans="1:7" x14ac:dyDescent="0.2">
      <c r="A14" s="9">
        <v>1121</v>
      </c>
      <c r="B14" s="22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2" t="s">
        <v>14</v>
      </c>
      <c r="C15" s="10">
        <v>17633.32</v>
      </c>
      <c r="D15" s="10">
        <v>6421.83</v>
      </c>
      <c r="E15" s="10">
        <v>10643</v>
      </c>
      <c r="F15" s="10">
        <f t="shared" si="0"/>
        <v>13412.150000000001</v>
      </c>
      <c r="G15" s="11">
        <f t="shared" si="1"/>
        <v>-4221.1699999999983</v>
      </c>
    </row>
    <row r="16" spans="1:7" x14ac:dyDescent="0.2">
      <c r="A16" s="9">
        <v>1123</v>
      </c>
      <c r="B16" s="22" t="s">
        <v>15</v>
      </c>
      <c r="C16" s="10">
        <v>0</v>
      </c>
      <c r="D16" s="10">
        <v>40800</v>
      </c>
      <c r="E16" s="10">
        <v>19850</v>
      </c>
      <c r="F16" s="10">
        <f t="shared" si="0"/>
        <v>20950</v>
      </c>
      <c r="G16" s="11">
        <f t="shared" si="1"/>
        <v>20950</v>
      </c>
    </row>
    <row r="17" spans="1:7" x14ac:dyDescent="0.2">
      <c r="A17" s="9">
        <v>1124</v>
      </c>
      <c r="B17" s="22" t="s">
        <v>16</v>
      </c>
      <c r="C17" s="10">
        <v>7265494.0099999998</v>
      </c>
      <c r="D17" s="10">
        <v>945532.05</v>
      </c>
      <c r="E17" s="10">
        <v>813868.44</v>
      </c>
      <c r="F17" s="10">
        <f t="shared" si="0"/>
        <v>7397157.6199999992</v>
      </c>
      <c r="G17" s="11">
        <f t="shared" si="1"/>
        <v>131663.6099999994</v>
      </c>
    </row>
    <row r="18" spans="1:7" x14ac:dyDescent="0.2">
      <c r="A18" s="9">
        <v>1125</v>
      </c>
      <c r="B18" s="22" t="s">
        <v>94</v>
      </c>
      <c r="C18" s="10">
        <v>0</v>
      </c>
      <c r="D18" s="10">
        <v>29799.43</v>
      </c>
      <c r="E18" s="10">
        <v>21999.43</v>
      </c>
      <c r="F18" s="10">
        <f t="shared" si="0"/>
        <v>7800</v>
      </c>
      <c r="G18" s="11">
        <f t="shared" si="1"/>
        <v>7800</v>
      </c>
    </row>
    <row r="19" spans="1:7" x14ac:dyDescent="0.2">
      <c r="A19" s="9">
        <v>1126</v>
      </c>
      <c r="B19" s="22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2" t="s">
        <v>18</v>
      </c>
      <c r="C20" s="10">
        <v>194</v>
      </c>
      <c r="D20" s="10">
        <v>12128367.210000001</v>
      </c>
      <c r="E20" s="10">
        <v>12128561.210000001</v>
      </c>
      <c r="F20" s="10">
        <f t="shared" si="0"/>
        <v>0</v>
      </c>
      <c r="G20" s="11">
        <f t="shared" si="1"/>
        <v>-194</v>
      </c>
    </row>
    <row r="21" spans="1:7" x14ac:dyDescent="0.2">
      <c r="A21" s="5">
        <v>1130</v>
      </c>
      <c r="B21" s="23" t="s">
        <v>19</v>
      </c>
      <c r="C21" s="7">
        <f>SUM(C22:C26)</f>
        <v>0</v>
      </c>
      <c r="D21" s="7">
        <f>SUM(D22:D26)</f>
        <v>0</v>
      </c>
      <c r="E21" s="7">
        <f>SUM(E22:E26)</f>
        <v>0</v>
      </c>
      <c r="F21" s="7">
        <f t="shared" si="0"/>
        <v>0</v>
      </c>
      <c r="G21" s="8">
        <f t="shared" si="1"/>
        <v>0</v>
      </c>
    </row>
    <row r="22" spans="1:7" x14ac:dyDescent="0.2">
      <c r="A22" s="9">
        <v>1131</v>
      </c>
      <c r="B22" s="22" t="s">
        <v>20</v>
      </c>
      <c r="C22" s="10">
        <v>0</v>
      </c>
      <c r="D22" s="10">
        <v>0</v>
      </c>
      <c r="E22" s="10">
        <v>0</v>
      </c>
      <c r="F22" s="10">
        <f t="shared" si="0"/>
        <v>0</v>
      </c>
      <c r="G22" s="11">
        <f t="shared" si="1"/>
        <v>0</v>
      </c>
    </row>
    <row r="23" spans="1:7" x14ac:dyDescent="0.2">
      <c r="A23" s="9">
        <v>1132</v>
      </c>
      <c r="B23" s="22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2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2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2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3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2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2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2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2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2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3" t="s">
        <v>31</v>
      </c>
      <c r="C33" s="7">
        <f>SUM(C34)</f>
        <v>188690.85</v>
      </c>
      <c r="D33" s="7">
        <f>SUM(D34)</f>
        <v>1605.82</v>
      </c>
      <c r="E33" s="7">
        <f>SUM(E34)</f>
        <v>3775.25</v>
      </c>
      <c r="F33" s="7">
        <f t="shared" si="0"/>
        <v>186521.42</v>
      </c>
      <c r="G33" s="8">
        <f t="shared" si="1"/>
        <v>-2169.429999999993</v>
      </c>
    </row>
    <row r="34" spans="1:7" x14ac:dyDescent="0.2">
      <c r="A34" s="9">
        <v>1151</v>
      </c>
      <c r="B34" s="22" t="s">
        <v>32</v>
      </c>
      <c r="C34" s="13">
        <v>188690.85</v>
      </c>
      <c r="D34" s="13">
        <v>1605.82</v>
      </c>
      <c r="E34" s="13">
        <v>3775.25</v>
      </c>
      <c r="F34" s="13">
        <f t="shared" si="0"/>
        <v>186521.42</v>
      </c>
      <c r="G34" s="12">
        <f t="shared" si="1"/>
        <v>-2169.429999999993</v>
      </c>
    </row>
    <row r="35" spans="1:7" x14ac:dyDescent="0.2">
      <c r="A35" s="5">
        <v>1160</v>
      </c>
      <c r="B35" s="23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2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2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3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2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2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2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4">
        <v>1194</v>
      </c>
      <c r="B42" s="22" t="s">
        <v>100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6320619.54</v>
      </c>
      <c r="D43" s="7">
        <f>SUM(D44+D49+D55+D63+D72+D78+D84+D91+D97)</f>
        <v>333692.61</v>
      </c>
      <c r="E43" s="7">
        <f>SUM(E44+E49+E55+E63+E72+E78+E84+E91+E97)</f>
        <v>0</v>
      </c>
      <c r="F43" s="7">
        <f t="shared" si="0"/>
        <v>6654312.1500000004</v>
      </c>
      <c r="G43" s="8">
        <f t="shared" si="1"/>
        <v>333692.61000000034</v>
      </c>
    </row>
    <row r="44" spans="1:7" x14ac:dyDescent="0.2">
      <c r="A44" s="5">
        <v>1210</v>
      </c>
      <c r="B44" s="23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2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2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2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2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3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2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2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2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2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2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3" t="s">
        <v>50</v>
      </c>
      <c r="C55" s="14">
        <f>SUM(C56:C62)</f>
        <v>1626914.8</v>
      </c>
      <c r="D55" s="14">
        <f>SUM(D56:D62)</f>
        <v>0</v>
      </c>
      <c r="E55" s="14">
        <f>SUM(E56:E62)</f>
        <v>0</v>
      </c>
      <c r="F55" s="14">
        <f t="shared" si="0"/>
        <v>1626914.8</v>
      </c>
      <c r="G55" s="15">
        <f t="shared" si="1"/>
        <v>0</v>
      </c>
    </row>
    <row r="56" spans="1:7" x14ac:dyDescent="0.2">
      <c r="A56" s="9">
        <v>1231</v>
      </c>
      <c r="B56" s="22" t="s">
        <v>51</v>
      </c>
      <c r="C56" s="10">
        <v>450000</v>
      </c>
      <c r="D56" s="10">
        <v>0</v>
      </c>
      <c r="E56" s="10">
        <v>0</v>
      </c>
      <c r="F56" s="10">
        <f t="shared" si="0"/>
        <v>450000</v>
      </c>
      <c r="G56" s="11">
        <f t="shared" si="1"/>
        <v>0</v>
      </c>
    </row>
    <row r="57" spans="1:7" x14ac:dyDescent="0.2">
      <c r="A57" s="9">
        <v>1232</v>
      </c>
      <c r="B57" s="22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2" t="s">
        <v>53</v>
      </c>
      <c r="C58" s="10">
        <v>190597.03</v>
      </c>
      <c r="D58" s="10">
        <v>0</v>
      </c>
      <c r="E58" s="10">
        <v>0</v>
      </c>
      <c r="F58" s="10">
        <f t="shared" si="0"/>
        <v>190597.03</v>
      </c>
      <c r="G58" s="11">
        <f t="shared" si="1"/>
        <v>0</v>
      </c>
    </row>
    <row r="59" spans="1:7" x14ac:dyDescent="0.2">
      <c r="A59" s="9">
        <v>1234</v>
      </c>
      <c r="B59" s="22" t="s">
        <v>54</v>
      </c>
      <c r="C59" s="10">
        <v>986317.77</v>
      </c>
      <c r="D59" s="10">
        <v>0</v>
      </c>
      <c r="E59" s="10">
        <v>0</v>
      </c>
      <c r="F59" s="10">
        <f t="shared" si="0"/>
        <v>986317.77</v>
      </c>
      <c r="G59" s="11">
        <f t="shared" si="1"/>
        <v>0</v>
      </c>
    </row>
    <row r="60" spans="1:7" x14ac:dyDescent="0.2">
      <c r="A60" s="9">
        <v>1235</v>
      </c>
      <c r="B60" s="22" t="s">
        <v>55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1">
        <f t="shared" si="1"/>
        <v>0</v>
      </c>
    </row>
    <row r="61" spans="1:7" x14ac:dyDescent="0.2">
      <c r="A61" s="9">
        <v>1236</v>
      </c>
      <c r="B61" s="22" t="s">
        <v>56</v>
      </c>
      <c r="C61" s="10">
        <v>0</v>
      </c>
      <c r="D61" s="10">
        <v>0</v>
      </c>
      <c r="E61" s="10">
        <v>0</v>
      </c>
      <c r="F61" s="10">
        <f t="shared" si="0"/>
        <v>0</v>
      </c>
      <c r="G61" s="11">
        <f t="shared" si="1"/>
        <v>0</v>
      </c>
    </row>
    <row r="62" spans="1:7" x14ac:dyDescent="0.2">
      <c r="A62" s="9">
        <v>1239</v>
      </c>
      <c r="B62" s="22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3" t="s">
        <v>58</v>
      </c>
      <c r="C63" s="7">
        <f>SUM(C64:C71)</f>
        <v>5596424.9100000001</v>
      </c>
      <c r="D63" s="7">
        <f>SUM(D64:D71)</f>
        <v>333692.61</v>
      </c>
      <c r="E63" s="7">
        <f>SUM(E64:E71)</f>
        <v>0</v>
      </c>
      <c r="F63" s="7">
        <f t="shared" si="0"/>
        <v>5930117.5200000005</v>
      </c>
      <c r="G63" s="8">
        <f t="shared" si="1"/>
        <v>333692.61000000034</v>
      </c>
    </row>
    <row r="64" spans="1:7" x14ac:dyDescent="0.2">
      <c r="A64" s="9">
        <v>1241</v>
      </c>
      <c r="B64" s="22" t="s">
        <v>59</v>
      </c>
      <c r="C64" s="10">
        <v>339292.32</v>
      </c>
      <c r="D64" s="10">
        <v>0</v>
      </c>
      <c r="E64" s="10">
        <v>0</v>
      </c>
      <c r="F64" s="10">
        <f t="shared" si="0"/>
        <v>339292.32</v>
      </c>
      <c r="G64" s="11">
        <f t="shared" si="1"/>
        <v>0</v>
      </c>
    </row>
    <row r="65" spans="1:7" x14ac:dyDescent="0.2">
      <c r="A65" s="9">
        <v>1242</v>
      </c>
      <c r="B65" s="22" t="s">
        <v>60</v>
      </c>
      <c r="C65" s="10">
        <v>14400</v>
      </c>
      <c r="D65" s="10">
        <v>0</v>
      </c>
      <c r="E65" s="10">
        <v>0</v>
      </c>
      <c r="F65" s="10">
        <f t="shared" si="0"/>
        <v>14400</v>
      </c>
      <c r="G65" s="11">
        <f t="shared" si="1"/>
        <v>0</v>
      </c>
    </row>
    <row r="66" spans="1:7" x14ac:dyDescent="0.2">
      <c r="A66" s="9">
        <v>1243</v>
      </c>
      <c r="B66" s="22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2" t="s">
        <v>62</v>
      </c>
      <c r="C67" s="10">
        <v>1959992.99</v>
      </c>
      <c r="D67" s="10">
        <v>252603.45</v>
      </c>
      <c r="E67" s="10">
        <v>0</v>
      </c>
      <c r="F67" s="10">
        <f t="shared" si="0"/>
        <v>2212596.44</v>
      </c>
      <c r="G67" s="11">
        <f t="shared" si="1"/>
        <v>252603.44999999995</v>
      </c>
    </row>
    <row r="68" spans="1:7" x14ac:dyDescent="0.2">
      <c r="A68" s="9">
        <v>1245</v>
      </c>
      <c r="B68" s="22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2" t="s">
        <v>64</v>
      </c>
      <c r="C69" s="10">
        <v>3282739.6</v>
      </c>
      <c r="D69" s="10">
        <v>81089.16</v>
      </c>
      <c r="E69" s="10">
        <v>0</v>
      </c>
      <c r="F69" s="10">
        <f t="shared" si="2"/>
        <v>3363828.7600000002</v>
      </c>
      <c r="G69" s="11">
        <f t="shared" si="3"/>
        <v>81089.160000000149</v>
      </c>
    </row>
    <row r="70" spans="1:7" x14ac:dyDescent="0.2">
      <c r="A70" s="9">
        <v>1247</v>
      </c>
      <c r="B70" s="22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2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3" t="s">
        <v>67</v>
      </c>
      <c r="C72" s="7">
        <f>SUM(C73:C77)</f>
        <v>364271</v>
      </c>
      <c r="D72" s="7">
        <f>SUM(D73:D77)</f>
        <v>0</v>
      </c>
      <c r="E72" s="7">
        <f>SUM(E73:E77)</f>
        <v>0</v>
      </c>
      <c r="F72" s="7">
        <f t="shared" si="2"/>
        <v>364271</v>
      </c>
      <c r="G72" s="8">
        <f t="shared" si="3"/>
        <v>0</v>
      </c>
    </row>
    <row r="73" spans="1:7" x14ac:dyDescent="0.2">
      <c r="A73" s="9">
        <v>1251</v>
      </c>
      <c r="B73" s="22" t="s">
        <v>68</v>
      </c>
      <c r="C73" s="10">
        <v>340000</v>
      </c>
      <c r="D73" s="10">
        <v>0</v>
      </c>
      <c r="E73" s="10">
        <v>0</v>
      </c>
      <c r="F73" s="10">
        <f t="shared" si="2"/>
        <v>340000</v>
      </c>
      <c r="G73" s="11">
        <f t="shared" si="3"/>
        <v>0</v>
      </c>
    </row>
    <row r="74" spans="1:7" x14ac:dyDescent="0.2">
      <c r="A74" s="9">
        <v>1252</v>
      </c>
      <c r="B74" s="22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2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2" t="s">
        <v>71</v>
      </c>
      <c r="C76" s="13">
        <v>24271</v>
      </c>
      <c r="D76" s="13">
        <v>0</v>
      </c>
      <c r="E76" s="13">
        <v>0</v>
      </c>
      <c r="F76" s="13">
        <f t="shared" si="2"/>
        <v>24271</v>
      </c>
      <c r="G76" s="12">
        <f t="shared" si="3"/>
        <v>0</v>
      </c>
    </row>
    <row r="77" spans="1:7" x14ac:dyDescent="0.2">
      <c r="A77" s="9">
        <v>1259</v>
      </c>
      <c r="B77" s="22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3" t="s">
        <v>97</v>
      </c>
      <c r="C78" s="7">
        <f>SUM(C79:C83)</f>
        <v>-1266991.1700000002</v>
      </c>
      <c r="D78" s="7">
        <f>SUM(D79:D83)</f>
        <v>0</v>
      </c>
      <c r="E78" s="7">
        <f>SUM(E79:E83)</f>
        <v>0</v>
      </c>
      <c r="F78" s="7">
        <f t="shared" si="2"/>
        <v>-1266991.1700000002</v>
      </c>
      <c r="G78" s="8">
        <f t="shared" si="3"/>
        <v>0</v>
      </c>
    </row>
    <row r="79" spans="1:7" x14ac:dyDescent="0.2">
      <c r="A79" s="9">
        <v>1261</v>
      </c>
      <c r="B79" s="22" t="s">
        <v>98</v>
      </c>
      <c r="C79" s="13">
        <v>-1588.31</v>
      </c>
      <c r="D79" s="13">
        <v>0</v>
      </c>
      <c r="E79" s="13">
        <v>0</v>
      </c>
      <c r="F79" s="13">
        <f t="shared" si="2"/>
        <v>-1588.31</v>
      </c>
      <c r="G79" s="12">
        <f t="shared" si="3"/>
        <v>0</v>
      </c>
    </row>
    <row r="80" spans="1:7" x14ac:dyDescent="0.2">
      <c r="A80" s="9">
        <v>1262</v>
      </c>
      <c r="B80" s="22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2" t="s">
        <v>74</v>
      </c>
      <c r="C81" s="13">
        <v>-1213797.81</v>
      </c>
      <c r="D81" s="13">
        <v>0</v>
      </c>
      <c r="E81" s="13">
        <v>0</v>
      </c>
      <c r="F81" s="13">
        <f t="shared" si="2"/>
        <v>-1213797.81</v>
      </c>
      <c r="G81" s="12">
        <f t="shared" si="3"/>
        <v>0</v>
      </c>
    </row>
    <row r="82" spans="1:7" x14ac:dyDescent="0.2">
      <c r="A82" s="9">
        <v>1264</v>
      </c>
      <c r="B82" s="22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2" t="s">
        <v>76</v>
      </c>
      <c r="C83" s="13">
        <v>-51605.05</v>
      </c>
      <c r="D83" s="13">
        <v>0</v>
      </c>
      <c r="E83" s="13">
        <v>0</v>
      </c>
      <c r="F83" s="13">
        <f t="shared" si="2"/>
        <v>-51605.05</v>
      </c>
      <c r="G83" s="12">
        <f t="shared" si="3"/>
        <v>0</v>
      </c>
    </row>
    <row r="84" spans="1:7" x14ac:dyDescent="0.2">
      <c r="A84" s="5">
        <v>1270</v>
      </c>
      <c r="B84" s="23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2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2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2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2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2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2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3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2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2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2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2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2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4">
        <v>1290</v>
      </c>
      <c r="B97" s="23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2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2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5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26" t="s">
        <v>101</v>
      </c>
      <c r="B102" s="27"/>
      <c r="C102" s="27"/>
      <c r="D102" s="28"/>
    </row>
    <row r="103" spans="1:7" x14ac:dyDescent="0.2">
      <c r="A103" s="29"/>
      <c r="B103" s="29"/>
      <c r="C103" s="29"/>
      <c r="D103" s="28"/>
    </row>
    <row r="104" spans="1:7" x14ac:dyDescent="0.2">
      <c r="A104" s="30"/>
      <c r="B104" s="31"/>
      <c r="C104" s="30"/>
      <c r="D104" s="30"/>
    </row>
    <row r="105" spans="1:7" x14ac:dyDescent="0.2">
      <c r="A105" s="30"/>
      <c r="B105" s="30"/>
      <c r="C105" s="30"/>
      <c r="D105" s="30"/>
    </row>
    <row r="106" spans="1:7" x14ac:dyDescent="0.2">
      <c r="A106" s="30"/>
      <c r="B106" s="32" t="s">
        <v>102</v>
      </c>
      <c r="C106" s="30"/>
      <c r="D106" s="32" t="s">
        <v>102</v>
      </c>
    </row>
    <row r="107" spans="1:7" ht="33.75" x14ac:dyDescent="0.2">
      <c r="A107" s="30"/>
      <c r="B107" s="35" t="s">
        <v>108</v>
      </c>
      <c r="C107" s="33"/>
      <c r="D107" s="35" t="s">
        <v>109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dcterms:created xsi:type="dcterms:W3CDTF">2014-02-09T04:04:15Z</dcterms:created>
  <dcterms:modified xsi:type="dcterms:W3CDTF">2017-04-26T19:10:39Z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